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13330662-24DC-411A-A073-5FFA4DA30441}" xr6:coauthVersionLast="47" xr6:coauthVersionMax="47" xr10:uidLastSave="{00000000-0000-0000-0000-000000000000}"/>
  <bookViews>
    <workbookView xWindow="-108" yWindow="-108" windowWidth="30936" windowHeight="16896" xr2:uid="{05346B0E-B177-47DE-A134-491B3EF6CB2E}"/>
  </bookViews>
  <sheets>
    <sheet name="Lisa 3 TTJA" sheetId="1" r:id="rId1"/>
  </sheets>
  <definedNames>
    <definedName name="_xlnm._FilterDatabase" localSheetId="0" hidden="1">'Lisa 3 TTJA'!$A$13:$G$55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53" i="1"/>
  <c r="G34" i="1"/>
  <c r="G47" i="1"/>
  <c r="G46" i="1" s="1"/>
  <c r="G32" i="1"/>
  <c r="G16" i="1"/>
  <c r="G10" i="1"/>
  <c r="G9" i="1"/>
  <c r="G8" i="1"/>
  <c r="G6" i="1"/>
  <c r="G7" i="1" s="1"/>
  <c r="G12" i="1" l="1"/>
  <c r="G31" i="1"/>
  <c r="G30" i="1" s="1"/>
  <c r="G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G25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G27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<sst xmlns="http://schemas.openxmlformats.org/spreadsheetml/2006/main" count="154" uniqueCount="64">
  <si>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</si>
  <si>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</si>
  <si>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</si>
  <si>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</si>
  <si>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</si>
  <si>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</si>
  <si>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</si>
  <si>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</si>
  <si>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</si>
  <si>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</si>
  <si>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</si>
  <si>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</si>
  <si>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</si>
  <si>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</si>
  <si>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</si>
  <si>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</si>
  <si>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</si>
  <si>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</si>
  <si>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</si>
  <si>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</si>
  <si>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</si>
  <si>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</si>
  <si>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</si>
  <si>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</si>
  <si>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</si>
  <si>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</si>
  <si>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</si>
  <si>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</si>
  <si>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</si>
  <si>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</si>
  <si>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</si>
  <si>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</si>
  <si>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</si>
  <si>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</si>
  <si>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</si>
  <si>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</si>
  <si>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</si>
  <si>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</si>
  <si>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</si>
  <si>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</si>
  <si>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</si>
  <si>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</si>
  <si>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</si>
  <si>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</si>
  <si>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</si>
  <si>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</si>
  <si>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</si>
  <si>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</si>
  <si>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</si>
  <si>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</si>
  <si>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</si>
  <si>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</si>
  <si>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</si>
  <si>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TULEMUSVALDKOND  TEADUS-  JA  ARENDUSTEGEVUS  JA  ETTEVÕTLUS</t>
  </si>
  <si>
    <t>PROGRAMM  ETTEVÕTLUSKESKKOND</t>
  </si>
  <si>
    <t>Ettevõtluse arendamise soodustamine</t>
  </si>
  <si>
    <t>KÄIBEMAKS  KOKKU</t>
  </si>
  <si>
    <t>Lisa 3</t>
  </si>
  <si>
    <t>TIEK0104</t>
  </si>
  <si>
    <t>Hoonestusõiguse seadmise tasu (meretuulepargid)</t>
  </si>
  <si>
    <t>DIGIÜHISKONNA  PROGRAMM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</si>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</sst>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1" applyFont="1"/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14" fillId="0" borderId="1" xfId="1" applyFont="1" applyBorder="1"/>
    <xf numFmtId="3" fontId="14" fillId="0" borderId="1" xfId="1" applyNumberFormat="1" applyFont="1" applyBorder="1"/>
    <xf numFmtId="0" fontId="15" fillId="0" borderId="0" xfId="0" applyFont="1"/>
    <xf numFmtId="0" fontId="15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13" fillId="0" borderId="1" xfId="2" applyFont="1" applyBorder="1" applyAlignment="1">
      <alignment horizontal="left"/>
    </xf>
    <xf numFmtId="0" fontId="5" fillId="0" borderId="1" xfId="2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0" fontId="14" fillId="0" borderId="1" xfId="1" applyFont="1" applyBorder="1" applyAlignment="1">
      <alignment wrapText="1"/>
    </xf>
    <xf numFmtId="3" fontId="2" fillId="0" borderId="1" xfId="0" applyNumberFormat="1" applyFont="1" applyBorder="1"/>
    <xf numFmtId="0" fontId="0" fillId="3" borderId="1" xfId="0" applyFill="1" applyBorder="1"/>
    <xf numFmtId="3" fontId="3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3" fillId="2" borderId="1" xfId="0" applyNumberFormat="1" applyFont="1" applyFill="1" applyBorder="1"/>
    <xf numFmtId="0" fontId="16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6" fillId="2" borderId="1" xfId="0" applyFont="1" applyFill="1" applyBorder="1"/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49" fontId="14" fillId="0" borderId="0" xfId="0" applyNumberFormat="1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3" borderId="1" xfId="1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2" fillId="0" borderId="0" xfId="0" applyFont="1" applyAlignment="1">
      <alignment horizontal="right" wrapText="1"/>
    </xf>
    <xf numFmtId="0" fontId="13" fillId="2" borderId="1" xfId="2" applyFont="1" applyFill="1" applyBorder="1" applyAlignment="1">
      <alignment horizontal="left"/>
    </xf>
    <xf numFmtId="0" fontId="16" fillId="3" borderId="2" xfId="0" applyFont="1" applyFill="1" applyBorder="1" applyAlignment="1">
      <alignment horizontal="left"/>
    </xf>
    <xf numFmtId="0" fontId="16" fillId="3" borderId="3" xfId="0" applyFont="1" applyFill="1" applyBorder="1" applyAlignment="1">
      <alignment horizontal="left"/>
    </xf>
    <xf numFmtId="0" fontId="16" fillId="3" borderId="4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</cellXfs>
  <cellStyles count="3">
    <cellStyle name="Normaallaad" xfId="0" builtinId="0"/>
    <cellStyle name="Normaallaad 2" xfId="1" xr:uid="{5B278C98-12C0-4749-BC09-1BD921F29625}"/>
    <cellStyle name="Normaallaad 4" xfId="2" xr:uid="{FF2256EE-252E-4964-B835-AAAF649D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4:33:31.16" personId="{3E53E58B-F4B9-4851-8863-79C4EA0E411D}" id="{A417488B-807D-4633-A1CC-37D8E8927A97}">
    <text>Kasutamisõiguse tasu konto nr 323710</text>
  </threadedComment>
  <threadedComment ref="G25" dT="2024-01-04T09:59:51.85" personId="{64BA5F28-94E2-432C-9AEF-33244EE2D6C0}" id="{C5777016-4483-4405-99EB-378171C78FA3}" parentId="{A417488B-807D-4633-A1CC-37D8E8927A97}">
    <text>323700</text>
  </threadedComment>
  <threadedComment ref="G27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H60"/>
  <sheetViews>
    <sheetView tabSelected="1" zoomScale="120" zoomScaleNormal="120" workbookViewId="0">
      <selection activeCell="G14" sqref="G14"/>
    </sheetView>
  </sheetViews>
  <sheetFormatPr defaultRowHeight="14.4" x14ac:dyDescent="0.3"/>
  <cols>
    <col min="1" max="1" width="10" customWidth="1"/>
    <col min="2" max="2" width="22.44140625" customWidth="1"/>
    <col min="3" max="3" width="7.44140625" style="4" customWidth="1"/>
    <col min="4" max="4" width="9.44140625" customWidth="1"/>
    <col min="5" max="5" width="18" customWidth="1"/>
    <col min="6" max="6" width="37.109375" customWidth="1"/>
    <col min="7" max="7" width="12" customWidth="1"/>
  </cols>
  <sheetData>
    <row r="1" spans="1:8" x14ac:dyDescent="0.3">
      <c r="C1" s="1"/>
      <c r="D1" s="2"/>
      <c r="E1" s="2"/>
      <c r="G1" s="3" t="s">
        <v>57</v>
      </c>
    </row>
    <row r="2" spans="1:8" ht="14.4" customHeight="1" x14ac:dyDescent="0.3">
      <c r="D2" s="5"/>
      <c r="E2" s="68" t="s">
        <v>62</v>
      </c>
      <c r="F2" s="68"/>
      <c r="G2" s="68"/>
      <c r="H2" s="60"/>
    </row>
    <row r="3" spans="1:8" x14ac:dyDescent="0.3">
      <c r="C3" s="5"/>
      <c r="D3" s="5"/>
      <c r="E3" s="68"/>
      <c r="F3" s="68"/>
      <c r="G3" s="68"/>
      <c r="H3" s="60"/>
    </row>
    <row r="4" spans="1:8" x14ac:dyDescent="0.3">
      <c r="C4" s="6"/>
      <c r="D4" s="6"/>
      <c r="E4" s="60"/>
      <c r="F4" s="60"/>
      <c r="G4" s="60"/>
    </row>
    <row r="5" spans="1:8" x14ac:dyDescent="0.3">
      <c r="A5" s="7" t="s">
        <v>0</v>
      </c>
    </row>
    <row r="6" spans="1:8" x14ac:dyDescent="0.3">
      <c r="A6" s="7"/>
      <c r="F6" s="8" t="s">
        <v>1</v>
      </c>
      <c r="G6" s="9">
        <f>+SUBTOTAL(9, G17:G29)</f>
        <v>21121890.000159997</v>
      </c>
    </row>
    <row r="7" spans="1:8" x14ac:dyDescent="0.3">
      <c r="A7" s="7"/>
      <c r="F7" s="10" t="s">
        <v>2</v>
      </c>
      <c r="G7" s="11">
        <f>SUM(G6)</f>
        <v>21121890.000159997</v>
      </c>
    </row>
    <row r="8" spans="1:8" x14ac:dyDescent="0.3">
      <c r="A8" s="7"/>
      <c r="F8" s="12" t="s">
        <v>3</v>
      </c>
      <c r="G8" s="9">
        <f>SUMIF($F$33:$F$52,"Investeeringud*",G$33:G$52)</f>
        <v>-215000</v>
      </c>
    </row>
    <row r="9" spans="1:8" x14ac:dyDescent="0.3">
      <c r="A9" s="7"/>
      <c r="F9" s="12" t="s">
        <v>4</v>
      </c>
      <c r="G9" s="9">
        <f>SUMIF($F$35:$F$52,"Kulud*",G$35:G$52)</f>
        <v>-8301672.7399700005</v>
      </c>
    </row>
    <row r="10" spans="1:8" x14ac:dyDescent="0.3">
      <c r="A10" s="7"/>
      <c r="F10" s="8" t="s">
        <v>5</v>
      </c>
      <c r="G10" s="9">
        <f>SUMIF($F$35:$F$52,"Põhivara kulum*",G$35:G$52)</f>
        <v>-292896.99998999998</v>
      </c>
    </row>
    <row r="11" spans="1:8" x14ac:dyDescent="0.3">
      <c r="A11" s="7"/>
      <c r="F11" s="8" t="s">
        <v>6</v>
      </c>
      <c r="G11" s="9">
        <f>+SUBTOTAL(9, G54:G56)</f>
        <v>-401924.39999000001</v>
      </c>
    </row>
    <row r="12" spans="1:8" x14ac:dyDescent="0.3">
      <c r="F12" s="10" t="s">
        <v>7</v>
      </c>
      <c r="G12" s="13">
        <f t="shared" ref="G12" si="0">SUM(G8:G11)</f>
        <v>-9211494.1399499997</v>
      </c>
    </row>
    <row r="13" spans="1:8" ht="39.6" x14ac:dyDescent="0.3">
      <c r="A13" s="14" t="s">
        <v>8</v>
      </c>
      <c r="B13" s="14" t="s">
        <v>9</v>
      </c>
      <c r="C13" s="15" t="s">
        <v>10</v>
      </c>
      <c r="D13" s="14" t="s">
        <v>11</v>
      </c>
      <c r="E13" s="14" t="s">
        <v>12</v>
      </c>
      <c r="F13" s="14" t="s">
        <v>13</v>
      </c>
      <c r="G13" s="14" t="s">
        <v>63</v>
      </c>
    </row>
    <row r="14" spans="1:8" x14ac:dyDescent="0.3">
      <c r="A14" s="16"/>
      <c r="B14" s="16"/>
      <c r="C14" s="17"/>
      <c r="D14" s="18"/>
      <c r="E14" s="19"/>
      <c r="F14" s="20" t="s">
        <v>14</v>
      </c>
      <c r="G14" s="21" t="s">
        <v>15</v>
      </c>
    </row>
    <row r="15" spans="1:8" x14ac:dyDescent="0.3">
      <c r="A15" s="18" t="s">
        <v>16</v>
      </c>
      <c r="B15" s="18" t="s">
        <v>16</v>
      </c>
      <c r="C15" s="22" t="s">
        <v>16</v>
      </c>
      <c r="D15" s="18"/>
      <c r="E15" s="19"/>
      <c r="F15" s="20" t="s">
        <v>17</v>
      </c>
      <c r="G15" s="23">
        <v>2024</v>
      </c>
    </row>
    <row r="16" spans="1:8" x14ac:dyDescent="0.3">
      <c r="A16" s="69" t="s">
        <v>18</v>
      </c>
      <c r="B16" s="69"/>
      <c r="C16" s="24"/>
      <c r="D16" s="25"/>
      <c r="E16" s="25"/>
      <c r="F16" s="25"/>
      <c r="G16" s="26">
        <f>+SUBTOTAL(9, G17:G29)</f>
        <v>21121890.000159997</v>
      </c>
    </row>
    <row r="17" spans="1:7" s="30" customFormat="1" x14ac:dyDescent="0.3">
      <c r="A17" s="27" t="s">
        <v>19</v>
      </c>
      <c r="B17" s="27" t="s">
        <v>20</v>
      </c>
      <c r="C17" s="23" t="s">
        <v>21</v>
      </c>
      <c r="D17" s="18" t="s">
        <v>16</v>
      </c>
      <c r="E17" s="18" t="s">
        <v>16</v>
      </c>
      <c r="F17" s="28" t="s">
        <v>22</v>
      </c>
      <c r="G17" s="29">
        <v>400</v>
      </c>
    </row>
    <row r="18" spans="1:7" s="30" customFormat="1" x14ac:dyDescent="0.3">
      <c r="A18" s="31"/>
      <c r="B18" s="32"/>
      <c r="C18" s="23" t="s">
        <v>21</v>
      </c>
      <c r="D18" s="31"/>
      <c r="E18" s="31"/>
      <c r="F18" s="28" t="s">
        <v>23</v>
      </c>
      <c r="G18" s="33">
        <v>150500.00003</v>
      </c>
    </row>
    <row r="19" spans="1:7" s="39" customFormat="1" ht="26.4" x14ac:dyDescent="0.3">
      <c r="A19" s="34"/>
      <c r="B19" s="35"/>
      <c r="C19" s="36" t="s">
        <v>21</v>
      </c>
      <c r="D19" s="34"/>
      <c r="E19" s="34"/>
      <c r="F19" s="37" t="s">
        <v>24</v>
      </c>
      <c r="G19" s="38">
        <v>1500</v>
      </c>
    </row>
    <row r="20" spans="1:7" s="39" customFormat="1" ht="26.4" x14ac:dyDescent="0.3">
      <c r="A20" s="40"/>
      <c r="B20" s="41"/>
      <c r="C20" s="36" t="s">
        <v>21</v>
      </c>
      <c r="D20" s="20"/>
      <c r="E20" s="20"/>
      <c r="F20" s="37" t="s">
        <v>25</v>
      </c>
      <c r="G20" s="38">
        <v>12000</v>
      </c>
    </row>
    <row r="21" spans="1:7" s="39" customFormat="1" ht="26.4" x14ac:dyDescent="0.3">
      <c r="A21" s="40"/>
      <c r="B21" s="41"/>
      <c r="C21" s="36" t="s">
        <v>21</v>
      </c>
      <c r="D21" s="20"/>
      <c r="E21" s="20"/>
      <c r="F21" s="37" t="s">
        <v>26</v>
      </c>
      <c r="G21" s="38">
        <v>207500.00001999998</v>
      </c>
    </row>
    <row r="22" spans="1:7" s="39" customFormat="1" ht="26.4" x14ac:dyDescent="0.3">
      <c r="A22" s="40"/>
      <c r="B22" s="41"/>
      <c r="C22" s="36" t="s">
        <v>21</v>
      </c>
      <c r="D22" s="20"/>
      <c r="E22" s="20"/>
      <c r="F22" s="37" t="s">
        <v>27</v>
      </c>
      <c r="G22" s="42">
        <v>36000.000019999999</v>
      </c>
    </row>
    <row r="23" spans="1:7" s="39" customFormat="1" ht="26.4" x14ac:dyDescent="0.3">
      <c r="A23" s="40"/>
      <c r="B23" s="41"/>
      <c r="C23" s="36" t="s">
        <v>21</v>
      </c>
      <c r="D23" s="20"/>
      <c r="E23" s="20"/>
      <c r="F23" s="37" t="s">
        <v>28</v>
      </c>
      <c r="G23" s="38">
        <v>5125000.0000299998</v>
      </c>
    </row>
    <row r="24" spans="1:7" s="30" customFormat="1" x14ac:dyDescent="0.3">
      <c r="A24" s="43"/>
      <c r="B24" s="44"/>
      <c r="C24" s="23" t="s">
        <v>21</v>
      </c>
      <c r="D24" s="20"/>
      <c r="E24" s="20"/>
      <c r="F24" s="28" t="s">
        <v>29</v>
      </c>
      <c r="G24" s="33">
        <v>500.00001999999989</v>
      </c>
    </row>
    <row r="25" spans="1:7" s="30" customFormat="1" x14ac:dyDescent="0.3">
      <c r="A25" s="43"/>
      <c r="B25" s="44"/>
      <c r="C25" s="23" t="s">
        <v>21</v>
      </c>
      <c r="D25" s="20"/>
      <c r="E25" s="20"/>
      <c r="F25" s="61" t="s">
        <v>59</v>
      </c>
      <c r="G25" s="45">
        <v>15000000</v>
      </c>
    </row>
    <row r="26" spans="1:7" s="30" customFormat="1" x14ac:dyDescent="0.3">
      <c r="A26" s="43"/>
      <c r="B26" s="44"/>
      <c r="C26" s="23" t="s">
        <v>21</v>
      </c>
      <c r="D26" s="20"/>
      <c r="E26" s="20"/>
      <c r="F26" s="28" t="s">
        <v>30</v>
      </c>
      <c r="G26" s="45">
        <v>3000</v>
      </c>
    </row>
    <row r="27" spans="1:7" s="30" customFormat="1" x14ac:dyDescent="0.3">
      <c r="A27" s="43"/>
      <c r="B27" s="44"/>
      <c r="C27" s="23" t="s">
        <v>21</v>
      </c>
      <c r="D27" s="20"/>
      <c r="E27" s="20"/>
      <c r="F27" s="46" t="s">
        <v>31</v>
      </c>
      <c r="G27" s="45">
        <v>3000</v>
      </c>
    </row>
    <row r="28" spans="1:7" s="30" customFormat="1" x14ac:dyDescent="0.3">
      <c r="A28" s="18"/>
      <c r="B28" s="27"/>
      <c r="C28" s="23" t="s">
        <v>32</v>
      </c>
      <c r="D28" s="18" t="s">
        <v>16</v>
      </c>
      <c r="E28" s="18" t="s">
        <v>16</v>
      </c>
      <c r="F28" s="27" t="s">
        <v>33</v>
      </c>
      <c r="G28" s="47">
        <v>581490.00004000007</v>
      </c>
    </row>
    <row r="29" spans="1:7" s="30" customFormat="1" x14ac:dyDescent="0.3">
      <c r="A29" s="18"/>
      <c r="B29" s="27"/>
      <c r="C29" s="23" t="s">
        <v>34</v>
      </c>
      <c r="D29" s="18" t="s">
        <v>16</v>
      </c>
      <c r="E29" s="18" t="s">
        <v>16</v>
      </c>
      <c r="F29" s="27" t="s">
        <v>35</v>
      </c>
      <c r="G29" s="47">
        <v>1000</v>
      </c>
    </row>
    <row r="30" spans="1:7" s="30" customFormat="1" x14ac:dyDescent="0.3">
      <c r="A30" s="70" t="s">
        <v>36</v>
      </c>
      <c r="B30" s="71"/>
      <c r="C30" s="72"/>
      <c r="D30" s="48"/>
      <c r="E30" s="48"/>
      <c r="F30" s="48"/>
      <c r="G30" s="49">
        <f>+SUBTOTAL(9, G31:G44)</f>
        <v>-3084254.3503596415</v>
      </c>
    </row>
    <row r="31" spans="1:7" x14ac:dyDescent="0.3">
      <c r="A31" s="73" t="s">
        <v>60</v>
      </c>
      <c r="B31" s="73"/>
      <c r="C31" s="50"/>
      <c r="D31" s="48"/>
      <c r="E31" s="48"/>
      <c r="F31" s="48"/>
      <c r="G31" s="49">
        <f>+SUBTOTAL(9, G32:G44)</f>
        <v>-3084254.3503596415</v>
      </c>
    </row>
    <row r="32" spans="1:7" x14ac:dyDescent="0.3">
      <c r="A32" s="73" t="s">
        <v>37</v>
      </c>
      <c r="B32" s="73"/>
      <c r="C32" s="50"/>
      <c r="D32" s="48"/>
      <c r="E32" s="48"/>
      <c r="F32" s="48"/>
      <c r="G32" s="49">
        <f>+SUBTOTAL(9, G33:G33)</f>
        <v>-215000</v>
      </c>
    </row>
    <row r="33" spans="1:7" ht="18.75" customHeight="1" x14ac:dyDescent="0.3">
      <c r="A33" s="51" t="s">
        <v>38</v>
      </c>
      <c r="B33" s="52" t="s">
        <v>39</v>
      </c>
      <c r="C33" s="36">
        <v>20</v>
      </c>
      <c r="D33" s="51" t="s">
        <v>40</v>
      </c>
      <c r="E33" s="51" t="s">
        <v>41</v>
      </c>
      <c r="F33" s="51" t="s">
        <v>3</v>
      </c>
      <c r="G33" s="53">
        <v>-215000</v>
      </c>
    </row>
    <row r="34" spans="1:7" x14ac:dyDescent="0.3">
      <c r="A34" s="64" t="s">
        <v>42</v>
      </c>
      <c r="B34" s="64"/>
      <c r="C34" s="24"/>
      <c r="D34" s="54"/>
      <c r="E34" s="54"/>
      <c r="F34" s="54"/>
      <c r="G34" s="55">
        <f>+SUBTOTAL(9, G35:G44)</f>
        <v>-2869254.3503596415</v>
      </c>
    </row>
    <row r="35" spans="1:7" s="57" customFormat="1" ht="26.4" x14ac:dyDescent="0.3">
      <c r="A35" s="51" t="s">
        <v>43</v>
      </c>
      <c r="B35" s="52" t="s">
        <v>44</v>
      </c>
      <c r="C35" s="36" t="s">
        <v>45</v>
      </c>
      <c r="D35" s="51" t="s">
        <v>16</v>
      </c>
      <c r="E35" s="51" t="s">
        <v>16</v>
      </c>
      <c r="F35" s="51" t="s">
        <v>4</v>
      </c>
      <c r="G35" s="53">
        <v>-294623.600745128</v>
      </c>
    </row>
    <row r="36" spans="1:7" x14ac:dyDescent="0.3">
      <c r="A36" s="27"/>
      <c r="B36" s="27"/>
      <c r="C36" s="23" t="s">
        <v>45</v>
      </c>
      <c r="D36" s="27" t="s">
        <v>46</v>
      </c>
      <c r="E36" s="27" t="s">
        <v>47</v>
      </c>
      <c r="F36" s="27" t="s">
        <v>4</v>
      </c>
      <c r="G36" s="47">
        <v>-4835.9670405820771</v>
      </c>
    </row>
    <row r="37" spans="1:7" x14ac:dyDescent="0.3">
      <c r="A37" s="27"/>
      <c r="B37" s="27"/>
      <c r="C37" s="23" t="s">
        <v>48</v>
      </c>
      <c r="D37" s="27" t="s">
        <v>16</v>
      </c>
      <c r="E37" s="27" t="s">
        <v>16</v>
      </c>
      <c r="F37" s="27" t="s">
        <v>5</v>
      </c>
      <c r="G37" s="47">
        <v>-629.49641125933499</v>
      </c>
    </row>
    <row r="38" spans="1:7" x14ac:dyDescent="0.3">
      <c r="A38" s="27" t="s">
        <v>49</v>
      </c>
      <c r="B38" s="27" t="s">
        <v>50</v>
      </c>
      <c r="C38" s="23" t="s">
        <v>45</v>
      </c>
      <c r="D38" s="27" t="s">
        <v>16</v>
      </c>
      <c r="E38" s="27" t="s">
        <v>16</v>
      </c>
      <c r="F38" s="27" t="s">
        <v>4</v>
      </c>
      <c r="G38" s="47">
        <v>-199735.10940979046</v>
      </c>
    </row>
    <row r="39" spans="1:7" x14ac:dyDescent="0.3">
      <c r="A39" s="27"/>
      <c r="B39" s="27"/>
      <c r="C39" s="23" t="s">
        <v>45</v>
      </c>
      <c r="D39" s="27" t="s">
        <v>46</v>
      </c>
      <c r="E39" s="27" t="s">
        <v>47</v>
      </c>
      <c r="F39" s="27" t="s">
        <v>4</v>
      </c>
      <c r="G39" s="47">
        <v>-6125.5582514039706</v>
      </c>
    </row>
    <row r="40" spans="1:7" x14ac:dyDescent="0.3">
      <c r="A40" s="27"/>
      <c r="B40" s="27"/>
      <c r="C40" s="23" t="s">
        <v>48</v>
      </c>
      <c r="D40" s="27" t="s">
        <v>16</v>
      </c>
      <c r="E40" s="27" t="s">
        <v>16</v>
      </c>
      <c r="F40" s="27" t="s">
        <v>5</v>
      </c>
      <c r="G40" s="47">
        <v>-797.36212092849121</v>
      </c>
    </row>
    <row r="41" spans="1:7" x14ac:dyDescent="0.3">
      <c r="A41" s="27" t="s">
        <v>51</v>
      </c>
      <c r="B41" s="27" t="s">
        <v>52</v>
      </c>
      <c r="C41" s="23" t="s">
        <v>45</v>
      </c>
      <c r="D41" s="27" t="s">
        <v>16</v>
      </c>
      <c r="E41" s="27" t="s">
        <v>16</v>
      </c>
      <c r="F41" s="27" t="s">
        <v>4</v>
      </c>
      <c r="G41" s="47">
        <v>-1897849.5520714221</v>
      </c>
    </row>
    <row r="42" spans="1:7" x14ac:dyDescent="0.3">
      <c r="A42" s="27"/>
      <c r="B42" s="27"/>
      <c r="C42" s="23" t="s">
        <v>45</v>
      </c>
      <c r="D42" s="27" t="s">
        <v>46</v>
      </c>
      <c r="E42" s="27" t="s">
        <v>47</v>
      </c>
      <c r="F42" s="27" t="s">
        <v>4</v>
      </c>
      <c r="G42" s="47">
        <v>-104336.28119794195</v>
      </c>
    </row>
    <row r="43" spans="1:7" x14ac:dyDescent="0.3">
      <c r="A43" s="27"/>
      <c r="B43" s="27"/>
      <c r="C43" s="23" t="s">
        <v>32</v>
      </c>
      <c r="D43" s="27" t="s">
        <v>16</v>
      </c>
      <c r="E43" s="27" t="s">
        <v>16</v>
      </c>
      <c r="F43" s="27" t="s">
        <v>4</v>
      </c>
      <c r="G43" s="47">
        <v>-110000</v>
      </c>
    </row>
    <row r="44" spans="1:7" x14ac:dyDescent="0.3">
      <c r="A44" s="27"/>
      <c r="B44" s="27"/>
      <c r="C44" s="23" t="s">
        <v>48</v>
      </c>
      <c r="D44" s="27" t="s">
        <v>16</v>
      </c>
      <c r="E44" s="27" t="s">
        <v>16</v>
      </c>
      <c r="F44" s="27" t="s">
        <v>5</v>
      </c>
      <c r="G44" s="47">
        <v>-250321.42311118488</v>
      </c>
    </row>
    <row r="45" spans="1:7" x14ac:dyDescent="0.3">
      <c r="A45" s="56" t="s">
        <v>53</v>
      </c>
      <c r="B45" s="56"/>
      <c r="C45" s="24"/>
      <c r="D45" s="54"/>
      <c r="E45" s="54"/>
      <c r="F45" s="54"/>
      <c r="G45" s="55">
        <f>+SUBTOTAL(9, G46:G52)</f>
        <v>-5725315.3896003589</v>
      </c>
    </row>
    <row r="46" spans="1:7" x14ac:dyDescent="0.3">
      <c r="A46" s="65" t="s">
        <v>54</v>
      </c>
      <c r="B46" s="66"/>
      <c r="C46" s="67"/>
      <c r="D46" s="54"/>
      <c r="E46" s="54"/>
      <c r="F46" s="54"/>
      <c r="G46" s="55">
        <f>+SUBTOTAL(9, G47:G52)</f>
        <v>-5725315.3896003589</v>
      </c>
    </row>
    <row r="47" spans="1:7" x14ac:dyDescent="0.3">
      <c r="A47" s="64" t="s">
        <v>42</v>
      </c>
      <c r="B47" s="64"/>
      <c r="C47" s="24"/>
      <c r="D47" s="54"/>
      <c r="E47" s="54"/>
      <c r="F47" s="54"/>
      <c r="G47" s="55">
        <f>+SUBTOTAL(9, G48:G52)</f>
        <v>-5725315.3896003589</v>
      </c>
    </row>
    <row r="48" spans="1:7" s="57" customFormat="1" ht="25.95" customHeight="1" x14ac:dyDescent="0.3">
      <c r="A48" s="51" t="s">
        <v>58</v>
      </c>
      <c r="B48" s="52" t="s">
        <v>55</v>
      </c>
      <c r="C48" s="36" t="s">
        <v>45</v>
      </c>
      <c r="D48" s="51" t="s">
        <v>16</v>
      </c>
      <c r="E48" s="51" t="s">
        <v>16</v>
      </c>
      <c r="F48" s="51" t="s">
        <v>4</v>
      </c>
      <c r="G48" s="53">
        <v>-4831810.7377536595</v>
      </c>
    </row>
    <row r="49" spans="1:7" x14ac:dyDescent="0.3">
      <c r="A49" s="27"/>
      <c r="B49" s="52"/>
      <c r="C49" s="23" t="s">
        <v>45</v>
      </c>
      <c r="D49" s="27" t="s">
        <v>46</v>
      </c>
      <c r="E49" s="27" t="s">
        <v>47</v>
      </c>
      <c r="F49" s="27" t="s">
        <v>4</v>
      </c>
      <c r="G49" s="47">
        <v>-316115.93351007171</v>
      </c>
    </row>
    <row r="50" spans="1:7" x14ac:dyDescent="0.3">
      <c r="A50" s="27"/>
      <c r="B50" s="27"/>
      <c r="C50" s="23" t="s">
        <v>32</v>
      </c>
      <c r="D50" s="27" t="s">
        <v>16</v>
      </c>
      <c r="E50" s="27" t="s">
        <v>16</v>
      </c>
      <c r="F50" s="27" t="s">
        <v>4</v>
      </c>
      <c r="G50" s="47">
        <v>-535239.99998999992</v>
      </c>
    </row>
    <row r="51" spans="1:7" x14ac:dyDescent="0.3">
      <c r="A51" s="27"/>
      <c r="B51" s="27"/>
      <c r="C51" s="23" t="s">
        <v>34</v>
      </c>
      <c r="D51" s="27" t="s">
        <v>16</v>
      </c>
      <c r="E51" s="27" t="s">
        <v>16</v>
      </c>
      <c r="F51" s="27" t="s">
        <v>4</v>
      </c>
      <c r="G51" s="47">
        <v>-1000</v>
      </c>
    </row>
    <row r="52" spans="1:7" x14ac:dyDescent="0.3">
      <c r="A52" s="27"/>
      <c r="B52" s="27"/>
      <c r="C52" s="23" t="s">
        <v>48</v>
      </c>
      <c r="D52" s="27" t="s">
        <v>16</v>
      </c>
      <c r="E52" s="27" t="s">
        <v>16</v>
      </c>
      <c r="F52" s="27" t="s">
        <v>5</v>
      </c>
      <c r="G52" s="47">
        <v>-41148.718346627298</v>
      </c>
    </row>
    <row r="53" spans="1:7" x14ac:dyDescent="0.3">
      <c r="A53" s="58" t="s">
        <v>56</v>
      </c>
      <c r="B53" s="54"/>
      <c r="C53" s="24"/>
      <c r="D53" s="54"/>
      <c r="E53" s="54"/>
      <c r="F53" s="54"/>
      <c r="G53" s="55">
        <f>+SUBTOTAL(9, G54:G56)</f>
        <v>-401924.39999000001</v>
      </c>
    </row>
    <row r="54" spans="1:7" x14ac:dyDescent="0.3">
      <c r="A54" s="27" t="s">
        <v>19</v>
      </c>
      <c r="B54" s="27" t="s">
        <v>20</v>
      </c>
      <c r="C54" s="23" t="s">
        <v>21</v>
      </c>
      <c r="D54" s="27" t="s">
        <v>16</v>
      </c>
      <c r="E54" s="27" t="s">
        <v>16</v>
      </c>
      <c r="F54" s="27" t="s">
        <v>4</v>
      </c>
      <c r="G54" s="47">
        <v>-274453.37998999999</v>
      </c>
    </row>
    <row r="55" spans="1:7" x14ac:dyDescent="0.3">
      <c r="A55" s="27"/>
      <c r="B55" s="27"/>
      <c r="C55" s="23" t="s">
        <v>21</v>
      </c>
      <c r="D55" s="27" t="s">
        <v>46</v>
      </c>
      <c r="E55" s="27" t="s">
        <v>47</v>
      </c>
      <c r="F55" s="27" t="s">
        <v>4</v>
      </c>
      <c r="G55" s="47">
        <v>-94911.02</v>
      </c>
    </row>
    <row r="56" spans="1:7" x14ac:dyDescent="0.3">
      <c r="A56" s="27"/>
      <c r="B56" s="27"/>
      <c r="C56" s="23" t="s">
        <v>21</v>
      </c>
      <c r="D56" s="27" t="s">
        <v>40</v>
      </c>
      <c r="E56" s="27" t="s">
        <v>41</v>
      </c>
      <c r="F56" s="27" t="s">
        <v>3</v>
      </c>
      <c r="G56" s="47">
        <v>-32560.000000000011</v>
      </c>
    </row>
    <row r="58" spans="1:7" ht="22.2" customHeight="1" x14ac:dyDescent="0.3">
      <c r="A58" s="62" t="s">
        <v>61</v>
      </c>
      <c r="B58" s="63"/>
      <c r="C58" s="63"/>
      <c r="D58" s="63"/>
      <c r="E58" s="63"/>
      <c r="F58" s="63"/>
      <c r="G58" s="63"/>
    </row>
    <row r="59" spans="1:7" ht="23.4" customHeight="1" x14ac:dyDescent="0.3">
      <c r="A59" s="63"/>
      <c r="B59" s="63"/>
      <c r="C59" s="63"/>
      <c r="D59" s="63"/>
      <c r="E59" s="63"/>
      <c r="F59" s="63"/>
      <c r="G59" s="63"/>
    </row>
    <row r="60" spans="1:7" x14ac:dyDescent="0.3">
      <c r="A60" s="59"/>
      <c r="B60" s="59"/>
      <c r="C60" s="59"/>
      <c r="D60" s="59"/>
      <c r="E60" s="59"/>
      <c r="F60" s="59"/>
      <c r="G60" s="59"/>
    </row>
  </sheetData>
  <autoFilter ref="A13:G55" xr:uid="{00000000-0001-0000-0000-000000000000}"/>
  <mergeCells count="9">
    <mergeCell ref="A58:G59"/>
    <mergeCell ref="A34:B34"/>
    <mergeCell ref="A46:C46"/>
    <mergeCell ref="A47:B47"/>
    <mergeCell ref="E2:G3"/>
    <mergeCell ref="A16:B16"/>
    <mergeCell ref="A30:C30"/>
    <mergeCell ref="A31:B31"/>
    <mergeCell ref="A32:B3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2022-12-30T15:21:18Z</cp:lastPrinted>
  <dcterms:created xsi:type="dcterms:W3CDTF">2022-12-29T14:58:20Z</dcterms:created>
  <dcterms:modified xsi:type="dcterms:W3CDTF">2024-01-19T07:21:43Z</dcterms:modified>
</cp:coreProperties>
</file>